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Working Budget" sheetId="1" r:id="rId1"/>
  </sheets>
  <definedNames>
    <definedName name="_xlnm.Print_Area" localSheetId="0">'Working Budget'!$A:$J</definedName>
  </definedNames>
  <calcPr fullCalcOnLoad="1"/>
</workbook>
</file>

<file path=xl/sharedStrings.xml><?xml version="1.0" encoding="utf-8"?>
<sst xmlns="http://schemas.openxmlformats.org/spreadsheetml/2006/main" count="67" uniqueCount="50">
  <si>
    <t>Income</t>
  </si>
  <si>
    <t xml:space="preserve">Budget </t>
  </si>
  <si>
    <t xml:space="preserve">Actual </t>
  </si>
  <si>
    <t>Difference ($)</t>
  </si>
  <si>
    <t>Difference (%)</t>
  </si>
  <si>
    <t>Levy</t>
  </si>
  <si>
    <t>Total  Income</t>
  </si>
  <si>
    <t>Expense</t>
  </si>
  <si>
    <t>Bethune Athletic Committee</t>
  </si>
  <si>
    <t>Bethune Handbook</t>
  </si>
  <si>
    <t>Committee Programming</t>
  </si>
  <si>
    <t>First Year Representatives</t>
  </si>
  <si>
    <t>General Members</t>
  </si>
  <si>
    <t>Honoraria</t>
  </si>
  <si>
    <t>President</t>
  </si>
  <si>
    <t>Vice-President Finance</t>
  </si>
  <si>
    <t xml:space="preserve">Executive Vice-President </t>
  </si>
  <si>
    <t>Vice-President External</t>
  </si>
  <si>
    <t>Vice-President Athletics</t>
  </si>
  <si>
    <t>Vice-President Social</t>
  </si>
  <si>
    <t xml:space="preserve">Promotions and Marketing Assistant </t>
  </si>
  <si>
    <t xml:space="preserve">Administrative Assistant </t>
  </si>
  <si>
    <t>Mascot</t>
  </si>
  <si>
    <t>CRO</t>
  </si>
  <si>
    <t>JACS</t>
  </si>
  <si>
    <t>Marketing and Promotions</t>
  </si>
  <si>
    <t>Office</t>
  </si>
  <si>
    <t>Improvements</t>
  </si>
  <si>
    <t>Food &amp; Social</t>
  </si>
  <si>
    <t>Photocopying</t>
  </si>
  <si>
    <t>Supplies</t>
  </si>
  <si>
    <t>Telephone &amp; Long Distance</t>
  </si>
  <si>
    <t>Travel</t>
  </si>
  <si>
    <t>Orientation</t>
  </si>
  <si>
    <t>Professional Services</t>
  </si>
  <si>
    <t>Bookkeeping</t>
  </si>
  <si>
    <t>Audit</t>
  </si>
  <si>
    <t>General</t>
  </si>
  <si>
    <t>Programs</t>
  </si>
  <si>
    <t>Formal</t>
  </si>
  <si>
    <t>Programming</t>
  </si>
  <si>
    <t>Student Ombus Services</t>
  </si>
  <si>
    <t>The Lexicon</t>
  </si>
  <si>
    <t>Club Funding</t>
  </si>
  <si>
    <t>Training &amp; Teambuilding</t>
  </si>
  <si>
    <t>Cottage Trip</t>
  </si>
  <si>
    <t>Total  Expenses</t>
  </si>
  <si>
    <t>Net  Income</t>
  </si>
  <si>
    <t>(Income - Expenses)</t>
  </si>
  <si>
    <t>Operating Budget 12-13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</si>
</sst>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m/d/yy;@"/>
    <numFmt numFmtId="175" formatCode="#,##0.00;\(#,##0.00\)"/>
    <numFmt numFmtId="176" formatCode="&quot;$&quot;#,##0.0_);[Red]\(&quot;$&quot;#,##0.0\)"/>
    <numFmt numFmtId="177" formatCode="0.000%"/>
    <numFmt numFmtId="178" formatCode="0.0000%"/>
    <numFmt numFmtId="179" formatCode="0.0000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3" fontId="0" fillId="0" borderId="0" applyNumberFormat="0" applyFont="0" applyBorder="0" applyAlignment="0" applyProtection="0"/>
    <xf numFmtId="0" fontId="0" fillId="0" borderId="0">
      <alignment vertical="center"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1" fillId="16" borderId="10" xfId="55" applyNumberFormat="1" applyFont="1" applyFill="1" applyBorder="1" applyAlignment="1" applyProtection="1">
      <alignment horizontal="left" vertical="center" wrapText="1"/>
      <protection/>
    </xf>
    <xf numFmtId="0" fontId="21" fillId="16" borderId="11" xfId="55" applyNumberFormat="1" applyFont="1" applyFill="1" applyBorder="1" applyAlignment="1" applyProtection="1">
      <alignment horizontal="left" vertical="center" wrapText="1"/>
      <protection/>
    </xf>
    <xf numFmtId="0" fontId="21" fillId="16" borderId="12" xfId="55" applyNumberFormat="1" applyFont="1" applyFill="1" applyBorder="1" applyAlignment="1" applyProtection="1">
      <alignment horizontal="center" vertical="center" wrapText="1"/>
      <protection/>
    </xf>
    <xf numFmtId="0" fontId="21" fillId="16" borderId="13" xfId="55" applyNumberFormat="1" applyFont="1" applyFill="1" applyBorder="1" applyAlignment="1" applyProtection="1">
      <alignment horizontal="center" vertical="center" wrapText="1"/>
      <protection/>
    </xf>
    <xf numFmtId="0" fontId="21" fillId="16" borderId="14" xfId="55" applyNumberFormat="1" applyFont="1" applyFill="1" applyBorder="1" applyAlignment="1" applyProtection="1">
      <alignment horizontal="center" vertical="center" wrapText="1"/>
      <protection/>
    </xf>
    <xf numFmtId="170" fontId="19" fillId="20" borderId="15" xfId="55" applyNumberFormat="1" applyFont="1" applyFill="1" applyBorder="1" applyAlignment="1" applyProtection="1">
      <alignment horizontal="center" vertical="center" wrapText="1"/>
      <protection/>
    </xf>
    <xf numFmtId="170" fontId="19" fillId="20" borderId="16" xfId="55" applyNumberFormat="1" applyFont="1" applyFill="1" applyBorder="1" applyAlignment="1" applyProtection="1">
      <alignment horizontal="center" vertical="center" wrapText="1"/>
      <protection/>
    </xf>
    <xf numFmtId="173" fontId="19" fillId="20" borderId="17" xfId="55" applyNumberFormat="1" applyFont="1" applyFill="1" applyBorder="1" applyAlignment="1" applyProtection="1">
      <alignment horizontal="center" vertical="center" wrapText="1"/>
      <protection/>
    </xf>
    <xf numFmtId="0" fontId="19" fillId="24" borderId="18" xfId="55" applyNumberFormat="1" applyFont="1" applyFill="1" applyBorder="1" applyAlignment="1" applyProtection="1">
      <alignment horizontal="left" vertical="center" wrapText="1"/>
      <protection/>
    </xf>
    <xf numFmtId="0" fontId="19" fillId="24" borderId="16" xfId="55" applyNumberFormat="1" applyFont="1" applyFill="1" applyBorder="1" applyAlignment="1" applyProtection="1">
      <alignment horizontal="left" vertical="center" wrapText="1"/>
      <protection/>
    </xf>
    <xf numFmtId="0" fontId="19" fillId="25" borderId="0" xfId="55" applyNumberFormat="1" applyFont="1" applyFill="1" applyBorder="1" applyAlignment="1" applyProtection="1">
      <alignment horizontal="left" vertical="center" wrapText="1"/>
      <protection/>
    </xf>
    <xf numFmtId="0" fontId="19" fillId="25" borderId="0" xfId="55" applyNumberFormat="1" applyFont="1" applyFill="1" applyBorder="1" applyAlignment="1" applyProtection="1">
      <alignment horizontal="center" vertical="center" wrapText="1"/>
      <protection/>
    </xf>
    <xf numFmtId="0" fontId="21" fillId="16" borderId="19" xfId="55" applyNumberFormat="1" applyFont="1" applyFill="1" applyBorder="1" applyAlignment="1" applyProtection="1">
      <alignment horizontal="left" vertical="center" wrapText="1"/>
      <protection/>
    </xf>
    <xf numFmtId="0" fontId="21" fillId="16" borderId="20" xfId="55" applyNumberFormat="1" applyFont="1" applyFill="1" applyBorder="1" applyAlignment="1" applyProtection="1">
      <alignment horizontal="left" vertical="center" wrapText="1"/>
      <protection/>
    </xf>
    <xf numFmtId="0" fontId="21" fillId="16" borderId="21" xfId="55" applyNumberFormat="1" applyFont="1" applyFill="1" applyBorder="1" applyAlignment="1" applyProtection="1">
      <alignment horizontal="center" vertical="center" wrapText="1"/>
      <protection/>
    </xf>
    <xf numFmtId="0" fontId="21" fillId="16" borderId="22" xfId="55" applyNumberFormat="1" applyFont="1" applyFill="1" applyBorder="1" applyAlignment="1" applyProtection="1">
      <alignment horizontal="center" vertical="center" wrapText="1"/>
      <protection/>
    </xf>
    <xf numFmtId="0" fontId="21" fillId="16" borderId="23" xfId="55" applyNumberFormat="1" applyFont="1" applyFill="1" applyBorder="1" applyAlignment="1" applyProtection="1">
      <alignment horizontal="center" vertical="center" wrapText="1"/>
      <protection/>
    </xf>
    <xf numFmtId="0" fontId="20" fillId="25" borderId="24" xfId="55" applyNumberFormat="1" applyFont="1" applyFill="1" applyBorder="1" applyAlignment="1" applyProtection="1">
      <alignment horizontal="left" vertical="center" wrapText="1"/>
      <protection/>
    </xf>
    <xf numFmtId="0" fontId="19" fillId="25" borderId="25" xfId="55" applyNumberFormat="1" applyFont="1" applyFill="1" applyBorder="1" applyAlignment="1" applyProtection="1">
      <alignment horizontal="left" vertical="center" wrapText="1"/>
      <protection/>
    </xf>
    <xf numFmtId="0" fontId="20" fillId="25" borderId="26" xfId="55" applyNumberFormat="1" applyFont="1" applyFill="1" applyBorder="1" applyAlignment="1" applyProtection="1">
      <alignment horizontal="left" vertical="center" wrapText="1"/>
      <protection/>
    </xf>
    <xf numFmtId="0" fontId="19" fillId="25" borderId="27" xfId="55" applyNumberFormat="1" applyFont="1" applyFill="1" applyBorder="1" applyAlignment="1" applyProtection="1">
      <alignment horizontal="left" vertical="center" wrapText="1"/>
      <protection/>
    </xf>
    <xf numFmtId="0" fontId="20" fillId="25" borderId="28" xfId="55" applyNumberFormat="1" applyFont="1" applyFill="1" applyBorder="1" applyAlignment="1" applyProtection="1">
      <alignment horizontal="left" vertical="center" wrapText="1"/>
      <protection/>
    </xf>
    <xf numFmtId="0" fontId="19" fillId="25" borderId="29" xfId="55" applyNumberFormat="1" applyFont="1" applyFill="1" applyBorder="1" applyAlignment="1" applyProtection="1">
      <alignment horizontal="left" vertical="center" wrapText="1"/>
      <protection/>
    </xf>
    <xf numFmtId="0" fontId="20" fillId="25" borderId="16" xfId="55" applyNumberFormat="1" applyFont="1" applyFill="1" applyBorder="1" applyAlignment="1" applyProtection="1">
      <alignment horizontal="left" vertical="center" wrapText="1"/>
      <protection/>
    </xf>
    <xf numFmtId="0" fontId="19" fillId="25" borderId="17" xfId="55" applyNumberFormat="1" applyFont="1" applyFill="1" applyBorder="1" applyAlignment="1" applyProtection="1">
      <alignment horizontal="left" vertical="center" wrapText="1"/>
      <protection/>
    </xf>
    <xf numFmtId="0" fontId="19" fillId="25" borderId="30" xfId="55" applyNumberFormat="1" applyFont="1" applyFill="1" applyBorder="1" applyAlignment="1" applyProtection="1">
      <alignment horizontal="left" vertical="center" wrapText="1"/>
      <protection/>
    </xf>
    <xf numFmtId="0" fontId="20" fillId="25" borderId="7" xfId="55" applyNumberFormat="1" applyFont="1" applyFill="1" applyBorder="1" applyAlignment="1" applyProtection="1">
      <alignment horizontal="left" vertical="center" wrapText="1"/>
      <protection/>
    </xf>
    <xf numFmtId="3" fontId="19" fillId="0" borderId="25" xfId="55" applyFont="1" applyBorder="1" applyAlignment="1" applyProtection="1">
      <alignment vertical="center" wrapText="1"/>
      <protection/>
    </xf>
    <xf numFmtId="165" fontId="0" fillId="0" borderId="0" xfId="0" applyNumberFormat="1" applyAlignment="1">
      <alignment wrapText="1"/>
    </xf>
    <xf numFmtId="0" fontId="20" fillId="25" borderId="31" xfId="55" applyNumberFormat="1" applyFont="1" applyFill="1" applyBorder="1" applyAlignment="1" applyProtection="1">
      <alignment horizontal="left" vertical="center" wrapText="1"/>
      <protection/>
    </xf>
    <xf numFmtId="0" fontId="19" fillId="25" borderId="31" xfId="55" applyNumberFormat="1" applyFont="1" applyFill="1" applyBorder="1" applyAlignment="1" applyProtection="1">
      <alignment horizontal="left" vertical="center" wrapText="1"/>
      <protection/>
    </xf>
    <xf numFmtId="3" fontId="19" fillId="0" borderId="32" xfId="55" applyFont="1" applyBorder="1" applyAlignment="1" applyProtection="1">
      <alignment vertical="center" wrapText="1"/>
      <protection/>
    </xf>
    <xf numFmtId="0" fontId="19" fillId="25" borderId="18" xfId="55" applyNumberFormat="1" applyFont="1" applyFill="1" applyBorder="1" applyAlignment="1" applyProtection="1">
      <alignment horizontal="left" vertical="center" wrapText="1"/>
      <protection/>
    </xf>
    <xf numFmtId="0" fontId="20" fillId="0" borderId="24" xfId="55" applyNumberFormat="1" applyFont="1" applyFill="1" applyBorder="1" applyAlignment="1" applyProtection="1">
      <alignment horizontal="left" vertical="center" wrapText="1"/>
      <protection/>
    </xf>
    <xf numFmtId="3" fontId="19" fillId="0" borderId="25" xfId="55" applyFont="1" applyFill="1" applyBorder="1" applyAlignment="1" applyProtection="1">
      <alignment vertical="center" wrapText="1"/>
      <protection/>
    </xf>
    <xf numFmtId="0" fontId="20" fillId="0" borderId="33" xfId="55" applyNumberFormat="1" applyFont="1" applyFill="1" applyBorder="1" applyAlignment="1" applyProtection="1">
      <alignment horizontal="left" vertical="center" wrapText="1"/>
      <protection/>
    </xf>
    <xf numFmtId="3" fontId="19" fillId="0" borderId="34" xfId="55" applyFont="1" applyFill="1" applyBorder="1" applyAlignment="1" applyProtection="1">
      <alignment vertical="center" wrapText="1"/>
      <protection/>
    </xf>
    <xf numFmtId="3" fontId="19" fillId="0" borderId="29" xfId="55" applyFont="1" applyBorder="1" applyAlignment="1" applyProtection="1">
      <alignment vertical="center" wrapText="1"/>
      <protection/>
    </xf>
    <xf numFmtId="0" fontId="20" fillId="25" borderId="18" xfId="55" applyNumberFormat="1" applyFont="1" applyFill="1" applyBorder="1" applyAlignment="1" applyProtection="1">
      <alignment horizontal="left" vertical="center" wrapText="1"/>
      <protection/>
    </xf>
    <xf numFmtId="3" fontId="19" fillId="0" borderId="17" xfId="55" applyFont="1" applyBorder="1" applyAlignment="1" applyProtection="1">
      <alignment vertical="center" wrapText="1"/>
      <protection/>
    </xf>
    <xf numFmtId="0" fontId="20" fillId="25" borderId="33" xfId="55" applyNumberFormat="1" applyFont="1" applyFill="1" applyBorder="1" applyAlignment="1" applyProtection="1">
      <alignment horizontal="left" vertical="center" wrapText="1"/>
      <protection/>
    </xf>
    <xf numFmtId="3" fontId="19" fillId="0" borderId="34" xfId="55" applyFont="1" applyBorder="1" applyAlignment="1" applyProtection="1">
      <alignment vertical="center" wrapText="1"/>
      <protection/>
    </xf>
    <xf numFmtId="0" fontId="19" fillId="25" borderId="34" xfId="55" applyNumberFormat="1" applyFont="1" applyFill="1" applyBorder="1" applyAlignment="1" applyProtection="1">
      <alignment horizontal="left" vertical="center" wrapText="1"/>
      <protection/>
    </xf>
    <xf numFmtId="0" fontId="20" fillId="25" borderId="35" xfId="55" applyNumberFormat="1" applyFont="1" applyFill="1" applyBorder="1" applyAlignment="1" applyProtection="1">
      <alignment horizontal="left" vertical="center" wrapText="1"/>
      <protection/>
    </xf>
    <xf numFmtId="0" fontId="19" fillId="25" borderId="36" xfId="55" applyNumberFormat="1" applyFont="1" applyFill="1" applyBorder="1" applyAlignment="1" applyProtection="1">
      <alignment horizontal="left" vertical="center" wrapText="1"/>
      <protection/>
    </xf>
    <xf numFmtId="0" fontId="21" fillId="16" borderId="37" xfId="55" applyNumberFormat="1" applyFont="1" applyFill="1" applyBorder="1" applyAlignment="1" applyProtection="1">
      <alignment horizontal="left" vertical="center" wrapText="1"/>
      <protection/>
    </xf>
    <xf numFmtId="0" fontId="19" fillId="24" borderId="17" xfId="55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0" fontId="19" fillId="20" borderId="38" xfId="55" applyNumberFormat="1" applyFont="1" applyFill="1" applyBorder="1" applyAlignment="1" applyProtection="1">
      <alignment horizontal="center" vertical="center" wrapText="1"/>
      <protection/>
    </xf>
    <xf numFmtId="171" fontId="19" fillId="20" borderId="39" xfId="55" applyNumberFormat="1" applyFont="1" applyFill="1" applyBorder="1" applyAlignment="1" applyProtection="1">
      <alignment horizontal="center" vertical="center" wrapText="1"/>
      <protection/>
    </xf>
    <xf numFmtId="171" fontId="19" fillId="20" borderId="40" xfId="55" applyNumberFormat="1" applyFont="1" applyFill="1" applyBorder="1" applyAlignment="1" applyProtection="1">
      <alignment horizontal="center" vertical="center" wrapText="1"/>
      <protection/>
    </xf>
    <xf numFmtId="171" fontId="19" fillId="20" borderId="41" xfId="55" applyNumberFormat="1" applyFont="1" applyFill="1" applyBorder="1" applyAlignment="1" applyProtection="1">
      <alignment horizontal="center" vertical="center" wrapText="1"/>
      <protection/>
    </xf>
    <xf numFmtId="171" fontId="19" fillId="20" borderId="42" xfId="55" applyNumberFormat="1" applyFont="1" applyFill="1" applyBorder="1" applyAlignment="1" applyProtection="1">
      <alignment horizontal="center" vertical="center" wrapText="1"/>
      <protection/>
    </xf>
    <xf numFmtId="171" fontId="19" fillId="20" borderId="38" xfId="55" applyNumberFormat="1" applyFont="1" applyFill="1" applyBorder="1" applyAlignment="1" applyProtection="1">
      <alignment horizontal="center" vertical="center" wrapText="1"/>
      <protection/>
    </xf>
    <xf numFmtId="171" fontId="19" fillId="20" borderId="43" xfId="55" applyNumberFormat="1" applyFont="1" applyFill="1" applyBorder="1" applyAlignment="1" applyProtection="1">
      <alignment horizontal="center" vertical="center" wrapText="1"/>
      <protection/>
    </xf>
    <xf numFmtId="170" fontId="19" fillId="20" borderId="39" xfId="55" applyNumberFormat="1" applyFont="1" applyFill="1" applyBorder="1" applyAlignment="1" applyProtection="1">
      <alignment horizontal="center" vertical="center" wrapText="1"/>
      <protection/>
    </xf>
    <xf numFmtId="171" fontId="19" fillId="20" borderId="44" xfId="55" applyNumberFormat="1" applyFont="1" applyFill="1" applyBorder="1" applyAlignment="1" applyProtection="1">
      <alignment horizontal="center" vertical="center" wrapText="1"/>
      <protection/>
    </xf>
    <xf numFmtId="173" fontId="19" fillId="20" borderId="23" xfId="55" applyNumberFormat="1" applyFont="1" applyFill="1" applyBorder="1" applyAlignment="1" applyProtection="1">
      <alignment horizontal="center" vertical="center" wrapText="1"/>
      <protection/>
    </xf>
    <xf numFmtId="173" fontId="19" fillId="20" borderId="45" xfId="55" applyNumberFormat="1" applyFont="1" applyFill="1" applyBorder="1" applyAlignment="1" applyProtection="1">
      <alignment horizontal="center" vertical="center" wrapText="1"/>
      <protection/>
    </xf>
    <xf numFmtId="173" fontId="19" fillId="20" borderId="46" xfId="55" applyNumberFormat="1" applyFont="1" applyFill="1" applyBorder="1" applyAlignment="1" applyProtection="1">
      <alignment horizontal="center" vertical="center" wrapText="1"/>
      <protection/>
    </xf>
    <xf numFmtId="173" fontId="19" fillId="20" borderId="47" xfId="55" applyNumberFormat="1" applyFont="1" applyFill="1" applyBorder="1" applyAlignment="1" applyProtection="1">
      <alignment horizontal="center" vertical="center" wrapText="1"/>
      <protection/>
    </xf>
    <xf numFmtId="173" fontId="19" fillId="20" borderId="14" xfId="55" applyNumberFormat="1" applyFont="1" applyFill="1" applyBorder="1" applyAlignment="1" applyProtection="1">
      <alignment horizontal="center" vertical="center" wrapText="1"/>
      <protection/>
    </xf>
    <xf numFmtId="173" fontId="19" fillId="20" borderId="37" xfId="55" applyNumberFormat="1" applyFont="1" applyFill="1" applyBorder="1" applyAlignment="1" applyProtection="1">
      <alignment horizontal="center" vertical="center" wrapText="1"/>
      <protection/>
    </xf>
    <xf numFmtId="173" fontId="19" fillId="20" borderId="36" xfId="55" applyNumberFormat="1" applyFont="1" applyFill="1" applyBorder="1" applyAlignment="1" applyProtection="1">
      <alignment horizontal="center" vertical="center" wrapText="1"/>
      <protection/>
    </xf>
    <xf numFmtId="14" fontId="20" fillId="0" borderId="0" xfId="55" applyNumberFormat="1" applyFont="1" applyFill="1" applyAlignment="1" applyProtection="1">
      <alignment horizontal="center" wrapText="1"/>
      <protection locked="0"/>
    </xf>
    <xf numFmtId="14" fontId="20" fillId="0" borderId="0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NumberFormat="1" applyFont="1" applyFill="1" applyBorder="1" applyAlignment="1" applyProtection="1">
      <alignment horizontal="left" wrapText="1"/>
      <protection/>
    </xf>
    <xf numFmtId="0" fontId="22" fillId="0" borderId="48" xfId="55" applyNumberFormat="1" applyFont="1" applyFill="1" applyBorder="1" applyAlignment="1" applyProtection="1">
      <alignment horizontal="left" wrapText="1"/>
      <protection/>
    </xf>
    <xf numFmtId="0" fontId="19" fillId="25" borderId="49" xfId="55" applyNumberFormat="1" applyFont="1" applyFill="1" applyBorder="1" applyAlignment="1" applyProtection="1">
      <alignment horizontal="left" vertical="center" wrapText="1"/>
      <protection/>
    </xf>
    <xf numFmtId="0" fontId="19" fillId="25" borderId="15" xfId="55" applyNumberFormat="1" applyFont="1" applyFill="1" applyBorder="1" applyAlignment="1" applyProtection="1">
      <alignment horizontal="left" vertical="center" wrapText="1"/>
      <protection/>
    </xf>
    <xf numFmtId="0" fontId="19" fillId="0" borderId="0" xfId="55" applyNumberFormat="1" applyFont="1" applyFill="1" applyAlignment="1" applyProtection="1">
      <alignment horizontal="center" wrapText="1"/>
      <protection locked="0"/>
    </xf>
    <xf numFmtId="0" fontId="19" fillId="0" borderId="0" xfId="55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17.7109375" style="50" customWidth="1"/>
    <col min="2" max="2" width="14.140625" style="50" bestFit="1" customWidth="1"/>
    <col min="3" max="3" width="14.7109375" style="1" customWidth="1"/>
    <col min="4" max="4" width="16.421875" style="1" customWidth="1"/>
    <col min="5" max="5" width="19.57421875" style="1" customWidth="1"/>
    <col min="6" max="6" width="19.8515625" style="1" customWidth="1"/>
    <col min="7" max="7" width="12.28125" style="2" bestFit="1" customWidth="1"/>
    <col min="8" max="8" width="6.8515625" style="2" customWidth="1"/>
    <col min="9" max="9" width="13.28125" style="2" hidden="1" customWidth="1"/>
    <col min="10" max="10" width="11.8515625" style="2" hidden="1" customWidth="1"/>
    <col min="11" max="16384" width="9.140625" style="2" customWidth="1"/>
  </cols>
  <sheetData>
    <row r="1" spans="1:10" ht="12.75">
      <c r="A1" s="69" t="s">
        <v>49</v>
      </c>
      <c r="B1" s="69"/>
      <c r="C1" s="69"/>
      <c r="H1" s="73"/>
      <c r="I1" s="73"/>
      <c r="J1" s="67"/>
    </row>
    <row r="2" spans="1:10" ht="8.25" customHeight="1">
      <c r="A2" s="70"/>
      <c r="B2" s="70"/>
      <c r="C2" s="70"/>
      <c r="H2" s="74"/>
      <c r="I2" s="74"/>
      <c r="J2" s="68"/>
    </row>
    <row r="3" spans="1:6" ht="12.75">
      <c r="A3" s="3" t="s">
        <v>0</v>
      </c>
      <c r="B3" s="4"/>
      <c r="C3" s="5" t="s">
        <v>1</v>
      </c>
      <c r="D3" s="6" t="s">
        <v>2</v>
      </c>
      <c r="E3" s="6" t="s">
        <v>3</v>
      </c>
      <c r="F3" s="7" t="s">
        <v>4</v>
      </c>
    </row>
    <row r="4" spans="1:6" ht="12.75">
      <c r="A4" s="71" t="s">
        <v>5</v>
      </c>
      <c r="B4" s="72"/>
      <c r="C4" s="8">
        <v>136200</v>
      </c>
      <c r="D4" s="9"/>
      <c r="E4" s="9">
        <f>IF(OR(D4&lt;&gt;0,C4),D4-C4,)</f>
        <v>-136200</v>
      </c>
      <c r="F4" s="10">
        <f>IF(D4,IF(C4=0,"undefined",E4/C4),0)</f>
        <v>0</v>
      </c>
    </row>
    <row r="5" spans="1:6" ht="12.75">
      <c r="A5" s="3" t="s">
        <v>6</v>
      </c>
      <c r="B5" s="4"/>
      <c r="C5" s="5" t="s">
        <v>1</v>
      </c>
      <c r="D5" s="6" t="s">
        <v>2</v>
      </c>
      <c r="E5" s="6" t="s">
        <v>3</v>
      </c>
      <c r="F5" s="7" t="s">
        <v>4</v>
      </c>
    </row>
    <row r="6" spans="1:6" ht="12.75">
      <c r="A6" s="11"/>
      <c r="B6" s="12"/>
      <c r="C6" s="8">
        <f>SUM(C4:C4)</f>
        <v>136200</v>
      </c>
      <c r="D6" s="9">
        <f>SUM(D4:D4)</f>
        <v>0</v>
      </c>
      <c r="E6" s="9">
        <f>IF(OR(D6&lt;&gt;0,C6),D6-C6,)</f>
        <v>-136200</v>
      </c>
      <c r="F6" s="10">
        <f>IF(D6,IF(C6=0,"undefined",E6/C6),0)</f>
        <v>0</v>
      </c>
    </row>
    <row r="7" spans="1:6" ht="12.75">
      <c r="A7" s="13"/>
      <c r="B7" s="13"/>
      <c r="C7" s="14"/>
      <c r="D7" s="14"/>
      <c r="E7" s="14"/>
      <c r="F7" s="14"/>
    </row>
    <row r="8" spans="1:6" ht="12.75">
      <c r="A8" s="15" t="s">
        <v>7</v>
      </c>
      <c r="B8" s="16"/>
      <c r="C8" s="17" t="s">
        <v>1</v>
      </c>
      <c r="D8" s="18" t="s">
        <v>2</v>
      </c>
      <c r="E8" s="18" t="s">
        <v>3</v>
      </c>
      <c r="F8" s="19" t="s">
        <v>4</v>
      </c>
    </row>
    <row r="9" spans="1:6" ht="25.5">
      <c r="A9" s="20" t="s">
        <v>8</v>
      </c>
      <c r="B9" s="21"/>
      <c r="C9" s="51">
        <v>15000</v>
      </c>
      <c r="D9" s="51">
        <v>583.66</v>
      </c>
      <c r="E9" s="51">
        <f aca="true" t="shared" si="0" ref="E9:E41">IF(OR(D9&lt;&gt;0,C9),D9-C9,)</f>
        <v>-14416.34</v>
      </c>
      <c r="F9" s="60">
        <f aca="true" t="shared" si="1" ref="F9:F41">IF(D9,IF(C9=0,"undefined",E9/C9),0)</f>
        <v>-0.9610893333333334</v>
      </c>
    </row>
    <row r="10" spans="1:6" ht="23.25" customHeight="1">
      <c r="A10" s="22" t="s">
        <v>9</v>
      </c>
      <c r="B10" s="23"/>
      <c r="C10" s="52">
        <v>2000</v>
      </c>
      <c r="D10" s="58">
        <v>0</v>
      </c>
      <c r="E10" s="51">
        <f t="shared" si="0"/>
        <v>-2000</v>
      </c>
      <c r="F10" s="60">
        <f t="shared" si="1"/>
        <v>0</v>
      </c>
    </row>
    <row r="11" spans="1:6" ht="25.5">
      <c r="A11" s="24" t="s">
        <v>10</v>
      </c>
      <c r="B11" s="25" t="s">
        <v>11</v>
      </c>
      <c r="C11" s="53">
        <v>500</v>
      </c>
      <c r="D11" s="53">
        <v>0</v>
      </c>
      <c r="E11" s="53">
        <f>IF(OR(D11&lt;&gt;0,C11),D11-C11,)</f>
        <v>-500</v>
      </c>
      <c r="F11" s="61">
        <f>IF(D11,IF(C11=0,"undefined",E11/C11),0)</f>
        <v>0</v>
      </c>
    </row>
    <row r="12" spans="1:6" ht="24" customHeight="1">
      <c r="A12" s="26"/>
      <c r="B12" s="27" t="s">
        <v>12</v>
      </c>
      <c r="C12" s="54">
        <v>500</v>
      </c>
      <c r="D12" s="54">
        <v>0</v>
      </c>
      <c r="E12" s="54">
        <f>IF(OR(D12&lt;&gt;0,C12),D12-C12,)</f>
        <v>-500</v>
      </c>
      <c r="F12" s="62">
        <f>IF(D12,IF(C12=0,"undefined",E12/C12),0)</f>
        <v>0</v>
      </c>
    </row>
    <row r="13" spans="1:6" ht="12.75">
      <c r="A13" s="24" t="s">
        <v>13</v>
      </c>
      <c r="B13" s="28" t="s">
        <v>14</v>
      </c>
      <c r="C13" s="55">
        <v>3000</v>
      </c>
      <c r="D13" s="55">
        <v>0</v>
      </c>
      <c r="E13" s="55">
        <f t="shared" si="0"/>
        <v>-3000</v>
      </c>
      <c r="F13" s="63">
        <f t="shared" si="1"/>
        <v>0</v>
      </c>
    </row>
    <row r="14" spans="1:6" ht="25.5">
      <c r="A14" s="29"/>
      <c r="B14" s="25" t="s">
        <v>15</v>
      </c>
      <c r="C14" s="53">
        <v>2400</v>
      </c>
      <c r="D14" s="53">
        <v>0</v>
      </c>
      <c r="E14" s="53">
        <f t="shared" si="0"/>
        <v>-2400</v>
      </c>
      <c r="F14" s="61">
        <f t="shared" si="1"/>
        <v>0</v>
      </c>
    </row>
    <row r="15" spans="1:6" ht="25.5">
      <c r="A15" s="29"/>
      <c r="B15" s="25" t="s">
        <v>16</v>
      </c>
      <c r="C15" s="53">
        <v>1800</v>
      </c>
      <c r="D15" s="53">
        <v>0</v>
      </c>
      <c r="E15" s="53">
        <f t="shared" si="0"/>
        <v>-1800</v>
      </c>
      <c r="F15" s="61">
        <f t="shared" si="1"/>
        <v>0</v>
      </c>
    </row>
    <row r="16" spans="1:6" ht="25.5">
      <c r="A16" s="29"/>
      <c r="B16" s="25" t="s">
        <v>17</v>
      </c>
      <c r="C16" s="53">
        <v>1500</v>
      </c>
      <c r="D16" s="53">
        <v>0</v>
      </c>
      <c r="E16" s="53">
        <f t="shared" si="0"/>
        <v>-1500</v>
      </c>
      <c r="F16" s="61">
        <f t="shared" si="1"/>
        <v>0</v>
      </c>
    </row>
    <row r="17" spans="1:6" ht="25.5">
      <c r="A17" s="29"/>
      <c r="B17" s="25" t="s">
        <v>18</v>
      </c>
      <c r="C17" s="53">
        <v>1500</v>
      </c>
      <c r="D17" s="53">
        <v>0</v>
      </c>
      <c r="E17" s="53">
        <f t="shared" si="0"/>
        <v>-1500</v>
      </c>
      <c r="F17" s="61">
        <f t="shared" si="1"/>
        <v>0</v>
      </c>
    </row>
    <row r="18" spans="1:6" ht="25.5">
      <c r="A18" s="29"/>
      <c r="B18" s="25" t="s">
        <v>19</v>
      </c>
      <c r="C18" s="53">
        <v>1200</v>
      </c>
      <c r="D18" s="53">
        <v>0</v>
      </c>
      <c r="E18" s="53">
        <f t="shared" si="0"/>
        <v>-1200</v>
      </c>
      <c r="F18" s="61">
        <f t="shared" si="1"/>
        <v>0</v>
      </c>
    </row>
    <row r="19" spans="1:6" ht="38.25">
      <c r="A19" s="29"/>
      <c r="B19" s="25" t="s">
        <v>20</v>
      </c>
      <c r="C19" s="53">
        <v>1080</v>
      </c>
      <c r="D19" s="53">
        <v>0</v>
      </c>
      <c r="E19" s="53">
        <f t="shared" si="0"/>
        <v>-1080</v>
      </c>
      <c r="F19" s="61">
        <f t="shared" si="1"/>
        <v>0</v>
      </c>
    </row>
    <row r="20" spans="1:6" ht="25.5">
      <c r="A20" s="29"/>
      <c r="B20" s="25" t="s">
        <v>21</v>
      </c>
      <c r="C20" s="53">
        <v>900</v>
      </c>
      <c r="D20" s="53">
        <v>75</v>
      </c>
      <c r="E20" s="53">
        <f t="shared" si="0"/>
        <v>-825</v>
      </c>
      <c r="F20" s="61">
        <f t="shared" si="1"/>
        <v>-0.9166666666666666</v>
      </c>
    </row>
    <row r="21" spans="1:6" ht="12.75">
      <c r="A21" s="29"/>
      <c r="B21" s="25" t="s">
        <v>22</v>
      </c>
      <c r="C21" s="53">
        <v>800</v>
      </c>
      <c r="D21" s="53">
        <v>0</v>
      </c>
      <c r="E21" s="53">
        <f t="shared" si="0"/>
        <v>-800</v>
      </c>
      <c r="F21" s="61">
        <f t="shared" si="1"/>
        <v>0</v>
      </c>
    </row>
    <row r="22" spans="1:6" ht="12.75">
      <c r="A22" s="26"/>
      <c r="B22" s="27" t="s">
        <v>23</v>
      </c>
      <c r="C22" s="54">
        <v>250</v>
      </c>
      <c r="D22" s="54"/>
      <c r="E22" s="53">
        <f t="shared" si="0"/>
        <v>-250</v>
      </c>
      <c r="F22" s="61">
        <f t="shared" si="1"/>
        <v>0</v>
      </c>
    </row>
    <row r="23" spans="1:6" ht="12.75">
      <c r="A23" s="20" t="s">
        <v>24</v>
      </c>
      <c r="B23" s="30"/>
      <c r="C23" s="56">
        <v>8000</v>
      </c>
      <c r="D23" s="56">
        <v>520.69</v>
      </c>
      <c r="E23" s="56">
        <f t="shared" si="0"/>
        <v>-7479.3099999999995</v>
      </c>
      <c r="F23" s="60">
        <f t="shared" si="1"/>
        <v>-0.93491375</v>
      </c>
    </row>
    <row r="24" spans="1:12" ht="25.5">
      <c r="A24" s="20" t="s">
        <v>25</v>
      </c>
      <c r="B24" s="30"/>
      <c r="C24" s="56">
        <v>7000</v>
      </c>
      <c r="D24" s="56">
        <v>4044.52</v>
      </c>
      <c r="E24" s="56">
        <f t="shared" si="0"/>
        <v>-2955.48</v>
      </c>
      <c r="F24" s="60">
        <f t="shared" si="1"/>
        <v>-0.42221142857142857</v>
      </c>
      <c r="L24" s="31"/>
    </row>
    <row r="25" spans="1:6" ht="12.75">
      <c r="A25" s="32" t="s">
        <v>26</v>
      </c>
      <c r="B25" s="25" t="s">
        <v>27</v>
      </c>
      <c r="C25" s="53">
        <v>2500</v>
      </c>
      <c r="D25" s="53">
        <v>437.18</v>
      </c>
      <c r="E25" s="53">
        <f t="shared" si="0"/>
        <v>-2062.82</v>
      </c>
      <c r="F25" s="61">
        <f t="shared" si="1"/>
        <v>-0.8251280000000001</v>
      </c>
    </row>
    <row r="26" spans="1:6" ht="12.75">
      <c r="A26" s="33"/>
      <c r="B26" s="25" t="s">
        <v>28</v>
      </c>
      <c r="C26" s="53">
        <v>2500</v>
      </c>
      <c r="D26" s="53">
        <v>615.29</v>
      </c>
      <c r="E26" s="53">
        <f t="shared" si="0"/>
        <v>-1884.71</v>
      </c>
      <c r="F26" s="61">
        <f t="shared" si="1"/>
        <v>-0.753884</v>
      </c>
    </row>
    <row r="27" spans="1:6" ht="12.75">
      <c r="A27" s="33"/>
      <c r="B27" s="25" t="s">
        <v>29</v>
      </c>
      <c r="C27" s="53">
        <v>500</v>
      </c>
      <c r="D27" s="53">
        <v>0</v>
      </c>
      <c r="E27" s="53">
        <f t="shared" si="0"/>
        <v>-500</v>
      </c>
      <c r="F27" s="61">
        <f t="shared" si="1"/>
        <v>0</v>
      </c>
    </row>
    <row r="28" spans="1:6" ht="12.75">
      <c r="A28" s="33"/>
      <c r="B28" s="25" t="s">
        <v>30</v>
      </c>
      <c r="C28" s="53">
        <v>1000</v>
      </c>
      <c r="D28" s="53">
        <v>209.04</v>
      </c>
      <c r="E28" s="53">
        <f t="shared" si="0"/>
        <v>-790.96</v>
      </c>
      <c r="F28" s="61">
        <f t="shared" si="1"/>
        <v>-0.79096</v>
      </c>
    </row>
    <row r="29" spans="1:6" ht="25.5">
      <c r="A29" s="33"/>
      <c r="B29" s="34" t="s">
        <v>31</v>
      </c>
      <c r="C29" s="53">
        <v>2000</v>
      </c>
      <c r="D29" s="53">
        <f>187.25+187.25</f>
        <v>374.5</v>
      </c>
      <c r="E29" s="53">
        <f t="shared" si="0"/>
        <v>-1625.5</v>
      </c>
      <c r="F29" s="61">
        <f t="shared" si="1"/>
        <v>-0.81275</v>
      </c>
    </row>
    <row r="30" spans="1:6" ht="12.75">
      <c r="A30" s="35"/>
      <c r="B30" s="27" t="s">
        <v>32</v>
      </c>
      <c r="C30" s="54">
        <v>200</v>
      </c>
      <c r="D30" s="54">
        <v>221.06</v>
      </c>
      <c r="E30" s="54">
        <f t="shared" si="0"/>
        <v>21.060000000000002</v>
      </c>
      <c r="F30" s="62">
        <f t="shared" si="1"/>
        <v>0.1053</v>
      </c>
    </row>
    <row r="31" spans="1:6" ht="12.75">
      <c r="A31" s="36" t="s">
        <v>33</v>
      </c>
      <c r="B31" s="37"/>
      <c r="C31" s="56">
        <v>21500</v>
      </c>
      <c r="D31" s="56">
        <v>26685.64</v>
      </c>
      <c r="E31" s="56">
        <v>5060.89</v>
      </c>
      <c r="F31" s="60">
        <f t="shared" si="1"/>
        <v>0.23539023255813954</v>
      </c>
    </row>
    <row r="32" spans="1:6" ht="25.5">
      <c r="A32" s="38" t="s">
        <v>34</v>
      </c>
      <c r="B32" s="39" t="s">
        <v>35</v>
      </c>
      <c r="C32" s="57">
        <v>3000</v>
      </c>
      <c r="D32" s="57">
        <v>1220.4</v>
      </c>
      <c r="E32" s="57">
        <f t="shared" si="0"/>
        <v>-1779.6</v>
      </c>
      <c r="F32" s="64">
        <f t="shared" si="1"/>
        <v>-0.5932</v>
      </c>
    </row>
    <row r="33" spans="1:6" ht="12.75">
      <c r="A33" s="32"/>
      <c r="B33" s="40" t="s">
        <v>36</v>
      </c>
      <c r="C33" s="53">
        <v>3500</v>
      </c>
      <c r="D33" s="53">
        <v>0</v>
      </c>
      <c r="E33" s="53">
        <f t="shared" si="0"/>
        <v>-3500</v>
      </c>
      <c r="F33" s="61">
        <f t="shared" si="1"/>
        <v>0</v>
      </c>
    </row>
    <row r="34" spans="1:6" ht="12.75">
      <c r="A34" s="41"/>
      <c r="B34" s="42" t="s">
        <v>37</v>
      </c>
      <c r="C34" s="54">
        <v>1000</v>
      </c>
      <c r="D34" s="54">
        <v>724.03</v>
      </c>
      <c r="E34" s="54">
        <f t="shared" si="0"/>
        <v>-275.97</v>
      </c>
      <c r="F34" s="62">
        <f t="shared" si="1"/>
        <v>-0.27597000000000005</v>
      </c>
    </row>
    <row r="35" spans="1:6" ht="12.75">
      <c r="A35" s="43" t="s">
        <v>38</v>
      </c>
      <c r="B35" s="44" t="s">
        <v>39</v>
      </c>
      <c r="C35" s="57">
        <v>15000</v>
      </c>
      <c r="D35" s="57">
        <v>809.52</v>
      </c>
      <c r="E35" s="57">
        <f>IF(OR(D35&lt;&gt;0,C35),D35-C35,)</f>
        <v>-14190.48</v>
      </c>
      <c r="F35" s="64">
        <f>IF(D35,IF(C35=0,"undefined",E35/C35),0)</f>
        <v>-0.946032</v>
      </c>
    </row>
    <row r="36" spans="1:6" ht="12.75">
      <c r="A36" s="41"/>
      <c r="B36" s="42" t="s">
        <v>40</v>
      </c>
      <c r="C36" s="54">
        <v>12000</v>
      </c>
      <c r="D36" s="54">
        <v>4000</v>
      </c>
      <c r="E36" s="54">
        <f>IF(OR(D36&lt;&gt;0,C36),D36-C36,)</f>
        <v>-8000</v>
      </c>
      <c r="F36" s="62">
        <f>IF(D36,IF(C36=0,"undefined",E36/C36),0)</f>
        <v>-0.6666666666666666</v>
      </c>
    </row>
    <row r="37" spans="1:6" ht="25.5">
      <c r="A37" s="20" t="s">
        <v>41</v>
      </c>
      <c r="B37" s="30"/>
      <c r="C37" s="56">
        <v>10000</v>
      </c>
      <c r="D37" s="56">
        <v>0</v>
      </c>
      <c r="E37" s="56">
        <f t="shared" si="0"/>
        <v>-10000</v>
      </c>
      <c r="F37" s="60">
        <f t="shared" si="1"/>
        <v>0</v>
      </c>
    </row>
    <row r="38" spans="1:6" ht="12.75">
      <c r="A38" s="20" t="s">
        <v>42</v>
      </c>
      <c r="B38" s="21"/>
      <c r="C38" s="56">
        <v>5000</v>
      </c>
      <c r="D38" s="56">
        <v>0</v>
      </c>
      <c r="E38" s="56">
        <f>IF(OR(D38&lt;&gt;0,C38),D38-C38,)</f>
        <v>-5000</v>
      </c>
      <c r="F38" s="60">
        <f>IF(D38,IF(C38=0,"undefined",E38/C38),0)</f>
        <v>0</v>
      </c>
    </row>
    <row r="39" spans="1:6" ht="12.75">
      <c r="A39" s="20" t="s">
        <v>43</v>
      </c>
      <c r="B39" s="21"/>
      <c r="C39" s="56">
        <v>6000</v>
      </c>
      <c r="D39" s="56">
        <v>3667.19</v>
      </c>
      <c r="E39" s="56">
        <f>IF(OR(D39&lt;&gt;0,C39),D39-C39,)</f>
        <v>-2332.81</v>
      </c>
      <c r="F39" s="60">
        <f>IF(D39,IF(C39=0,"undefined",E39/C39),0)</f>
        <v>-0.38880166666666666</v>
      </c>
    </row>
    <row r="40" spans="1:6" ht="25.5">
      <c r="A40" s="43" t="s">
        <v>44</v>
      </c>
      <c r="B40" s="45" t="s">
        <v>37</v>
      </c>
      <c r="C40" s="57">
        <v>1870</v>
      </c>
      <c r="D40" s="59">
        <f>314.82</f>
        <v>314.82</v>
      </c>
      <c r="E40" s="59">
        <f t="shared" si="0"/>
        <v>-1555.18</v>
      </c>
      <c r="F40" s="65">
        <f t="shared" si="1"/>
        <v>-0.8316470588235294</v>
      </c>
    </row>
    <row r="41" spans="1:6" ht="12.75">
      <c r="A41" s="46"/>
      <c r="B41" s="47" t="s">
        <v>45</v>
      </c>
      <c r="C41" s="54">
        <v>1200</v>
      </c>
      <c r="D41" s="52">
        <v>678</v>
      </c>
      <c r="E41" s="52">
        <f t="shared" si="0"/>
        <v>-522</v>
      </c>
      <c r="F41" s="66">
        <f t="shared" si="1"/>
        <v>-0.435</v>
      </c>
    </row>
    <row r="42" spans="1:6" ht="12.75">
      <c r="A42" s="3" t="s">
        <v>46</v>
      </c>
      <c r="B42" s="48"/>
      <c r="C42" s="5" t="s">
        <v>1</v>
      </c>
      <c r="D42" s="6" t="s">
        <v>2</v>
      </c>
      <c r="E42" s="6" t="s">
        <v>3</v>
      </c>
      <c r="F42" s="7" t="s">
        <v>4</v>
      </c>
    </row>
    <row r="43" spans="1:6" ht="12.75">
      <c r="A43" s="11"/>
      <c r="B43" s="49"/>
      <c r="C43" s="8">
        <f>SUM(C9:C41)</f>
        <v>136200</v>
      </c>
      <c r="D43" s="9">
        <f>SUM(D9:D40)</f>
        <v>44502.54</v>
      </c>
      <c r="E43" s="9">
        <f>IF(OR(D43&lt;&gt;0,C43),D43-C43,)</f>
        <v>-91697.45999999999</v>
      </c>
      <c r="F43" s="10">
        <f>IF(D43,IF(C43=0,"undefined",E43/C43),0)</f>
        <v>-0.6732559471365638</v>
      </c>
    </row>
    <row r="44" spans="1:6" ht="12.75">
      <c r="A44" s="3" t="s">
        <v>47</v>
      </c>
      <c r="B44" s="48"/>
      <c r="C44" s="5" t="s">
        <v>1</v>
      </c>
      <c r="D44" s="6" t="s">
        <v>2</v>
      </c>
      <c r="E44" s="6" t="s">
        <v>3</v>
      </c>
      <c r="F44" s="7" t="s">
        <v>4</v>
      </c>
    </row>
    <row r="45" spans="1:6" ht="25.5">
      <c r="A45" s="11" t="s">
        <v>48</v>
      </c>
      <c r="B45" s="49"/>
      <c r="C45" s="8">
        <f>C6-C43</f>
        <v>0</v>
      </c>
      <c r="D45" s="9">
        <f>D6-D43</f>
        <v>-44502.54</v>
      </c>
      <c r="E45" s="9">
        <f>IF(OR(D45&lt;&gt;0,C45),D45-C45,)</f>
        <v>-44502.54</v>
      </c>
      <c r="F45" s="10" t="str">
        <f>IF(D45,IF(C45=0,"undefined",E45/C45),0)</f>
        <v>undefined</v>
      </c>
    </row>
  </sheetData>
  <sheetProtection/>
  <protectedRanges>
    <protectedRange sqref="C11:D30 B25:B28 A38:B41 C31:D41 B11:B22 A31:A37 A9:D10 A11:A30 B30" name="Range3"/>
    <protectedRange sqref="A4:D4" name="Range2"/>
    <protectedRange sqref="H1:J1 A1:C1" name="Range1"/>
  </protectedRanges>
  <mergeCells count="4">
    <mergeCell ref="J1:J2"/>
    <mergeCell ref="A1:C2"/>
    <mergeCell ref="A4:B4"/>
    <mergeCell ref="H1:I2"/>
  </mergeCells>
  <printOptions/>
  <pageMargins left="0" right="0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cliff190</dc:creator>
  <cp:keywords/>
  <dc:description/>
  <cp:lastModifiedBy>Daria Delaney</cp:lastModifiedBy>
  <cp:lastPrinted>2012-10-01T19:15:50Z</cp:lastPrinted>
  <dcterms:created xsi:type="dcterms:W3CDTF">2012-04-24T17:19:35Z</dcterms:created>
  <dcterms:modified xsi:type="dcterms:W3CDTF">2012-10-17T18:43:17Z</dcterms:modified>
  <cp:category/>
  <cp:version/>
  <cp:contentType/>
  <cp:contentStatus/>
</cp:coreProperties>
</file>